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DD150C1-365A-4FF9-8E14-CDEB29BFEEB3}" xr6:coauthVersionLast="47" xr6:coauthVersionMax="47" xr10:uidLastSave="{00000000-0000-0000-0000-000000000000}"/>
  <workbookProtection workbookAlgorithmName="SHA-512" workbookHashValue="VtWEqmedendz93TWmZxjib9dh7FiehGcn9qBq2WO+qOLcI4bY8GWUPB1EtveI/l9fLfspmP6J/7+tvpqtYA0lw==" workbookSaltValue="vo1qaoyIAzB5oNgj2UCwMA==" workbookSpinCount="100000" lockStructure="1"/>
  <bookViews>
    <workbookView xWindow="-120" yWindow="-120" windowWidth="24240" windowHeight="13140" xr2:uid="{01A08DE1-DD22-453F-88FB-0F3FA130ABA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9" i="1" l="1"/>
  <c r="G14" i="1"/>
  <c r="D11" i="1"/>
  <c r="F11" i="1" s="1"/>
  <c r="H11" i="1" s="1"/>
  <c r="D17" i="1" l="1"/>
  <c r="H17" i="1" s="1"/>
  <c r="D20" i="1"/>
  <c r="D18" i="1"/>
  <c r="H18" i="1" s="1"/>
  <c r="N8" i="1"/>
  <c r="D19" i="1" s="1"/>
  <c r="H19" i="1" s="1"/>
  <c r="H21" i="1" l="1"/>
</calcChain>
</file>

<file path=xl/sharedStrings.xml><?xml version="1.0" encoding="utf-8"?>
<sst xmlns="http://schemas.openxmlformats.org/spreadsheetml/2006/main" count="26" uniqueCount="25">
  <si>
    <t xml:space="preserve">This is The Property of NOR DESIGN SOLUTION
</t>
  </si>
  <si>
    <t xml:space="preserve">এক্সেল সিট সম্পর্কিত যাবতীয় তথ্য বিস্তারিত জানার জন্য ভিডিও দেখুন আমাদের ইউটিউব চ্যানেলে </t>
  </si>
  <si>
    <t>Click Her To Watch The Pile Estimate video</t>
  </si>
  <si>
    <t>Stone Chips</t>
  </si>
  <si>
    <t>Concrete Calculation</t>
  </si>
  <si>
    <t>Brick Chips (Nos)</t>
  </si>
  <si>
    <t>Nos</t>
  </si>
  <si>
    <t>L</t>
  </si>
  <si>
    <t>B</t>
  </si>
  <si>
    <t xml:space="preserve"> area</t>
  </si>
  <si>
    <t>Add Area</t>
  </si>
  <si>
    <t>Total Area</t>
  </si>
  <si>
    <t>T</t>
  </si>
  <si>
    <t>Total Volumn</t>
  </si>
  <si>
    <t>RCC (Casting Ratio)</t>
  </si>
  <si>
    <t>Wastage Material</t>
  </si>
  <si>
    <t>Sl no</t>
  </si>
  <si>
    <t>DESCRIPTION</t>
  </si>
  <si>
    <t>Total Quantity</t>
  </si>
  <si>
    <t>Rate</t>
  </si>
  <si>
    <t>Amount TK</t>
  </si>
  <si>
    <t>Cement</t>
  </si>
  <si>
    <t xml:space="preserve">Sand </t>
  </si>
  <si>
    <t xml:space="preserve">Casting </t>
  </si>
  <si>
    <t>Total Cost=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</si>
</sst>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0\ &quot;TK&quot;"/>
    <numFmt numFmtId="165" formatCode="0.0\ &quot;'&quot;"/>
    <numFmt numFmtId="166" formatCode="0.00\ &quot;SFT&quot;"/>
    <numFmt numFmtId="167" formatCode="0.0\ &quot;''&quot;"/>
    <numFmt numFmtId="168" formatCode="0.00\ &quot;CFT&quot;"/>
    <numFmt numFmtId="169" formatCode="&quot;:&quot;\ 0.00"/>
    <numFmt numFmtId="170" formatCode="0.0&quot;% ADD&quot;"/>
    <numFmt numFmtId="171" formatCode="0\ &quot;Bag&quot;"/>
    <numFmt numFmtId="172" formatCode="0.00\ &quot;TK&quot;"/>
    <numFmt numFmtId="173" formatCode="0\ &quot;CFT&quot;"/>
  </numFmts>
  <fonts count="2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FF0000"/>
      <name val="Algerian"/>
      <family val="5"/>
    </font>
    <font>
      <b/>
      <sz val="22"/>
      <color rgb="FFFF0000"/>
      <name val="Algerian"/>
      <family val="5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5" fillId="3" borderId="2" xfId="0" applyFont="1" applyFill="1" applyBorder="1" applyAlignment="1" applyProtection="1">
      <alignment vertical="top" wrapText="1"/>
      <protection hidden="1"/>
    </xf>
    <xf numFmtId="0" fontId="1" fillId="3" borderId="0" xfId="0" applyFont="1" applyFill="1" applyProtection="1">
      <protection hidden="1"/>
    </xf>
    <xf numFmtId="0" fontId="0" fillId="3" borderId="0" xfId="0" applyFill="1" applyProtection="1">
      <protection hidden="1"/>
    </xf>
    <xf numFmtId="0" fontId="5" fillId="3" borderId="0" xfId="0" applyFont="1" applyFill="1" applyAlignment="1" applyProtection="1">
      <alignment vertical="top" wrapText="1"/>
      <protection hidden="1"/>
    </xf>
    <xf numFmtId="0" fontId="0" fillId="3" borderId="1" xfId="0" applyFill="1" applyBorder="1" applyProtection="1">
      <protection hidden="1"/>
    </xf>
    <xf numFmtId="0" fontId="0" fillId="3" borderId="2" xfId="0" applyFill="1" applyBorder="1" applyProtection="1">
      <protection hidden="1"/>
    </xf>
    <xf numFmtId="0" fontId="0" fillId="3" borderId="3" xfId="0" applyFill="1" applyBorder="1" applyProtection="1">
      <protection hidden="1"/>
    </xf>
    <xf numFmtId="0" fontId="0" fillId="3" borderId="4" xfId="0" applyFill="1" applyBorder="1" applyProtection="1">
      <protection hidden="1"/>
    </xf>
    <xf numFmtId="0" fontId="0" fillId="3" borderId="5" xfId="0" applyFill="1" applyBorder="1" applyProtection="1">
      <protection hidden="1"/>
    </xf>
    <xf numFmtId="0" fontId="0" fillId="3" borderId="6" xfId="0" applyFill="1" applyBorder="1" applyProtection="1">
      <protection hidden="1"/>
    </xf>
    <xf numFmtId="0" fontId="6" fillId="3" borderId="0" xfId="0" applyFont="1" applyFill="1" applyAlignment="1" applyProtection="1">
      <alignment vertical="center" wrapText="1"/>
      <protection hidden="1"/>
    </xf>
    <xf numFmtId="0" fontId="7" fillId="3" borderId="0" xfId="0" applyFont="1" applyFill="1" applyAlignment="1" applyProtection="1">
      <alignment vertical="center" wrapText="1"/>
      <protection hidden="1"/>
    </xf>
    <xf numFmtId="0" fontId="8" fillId="3" borderId="0" xfId="0" applyFont="1" applyFill="1" applyAlignment="1" applyProtection="1">
      <alignment vertical="center" wrapText="1"/>
      <protection hidden="1"/>
    </xf>
    <xf numFmtId="164" fontId="3" fillId="3" borderId="0" xfId="0" applyNumberFormat="1" applyFont="1" applyFill="1" applyAlignment="1" applyProtection="1">
      <alignment horizontal="center"/>
      <protection hidden="1"/>
    </xf>
    <xf numFmtId="0" fontId="3" fillId="3" borderId="0" xfId="0" applyFont="1" applyFill="1" applyProtection="1">
      <protection hidden="1"/>
    </xf>
    <xf numFmtId="0" fontId="9" fillId="3" borderId="0" xfId="0" applyFont="1" applyFill="1" applyProtection="1">
      <protection hidden="1"/>
    </xf>
    <xf numFmtId="0" fontId="0" fillId="3" borderId="10" xfId="0" applyFill="1" applyBorder="1" applyAlignment="1" applyProtection="1">
      <alignment horizontal="center"/>
      <protection hidden="1"/>
    </xf>
    <xf numFmtId="0" fontId="0" fillId="3" borderId="11" xfId="0" applyFill="1" applyBorder="1" applyAlignment="1" applyProtection="1">
      <alignment horizontal="center" vertical="center"/>
      <protection hidden="1"/>
    </xf>
    <xf numFmtId="0" fontId="0" fillId="3" borderId="10" xfId="0" applyFill="1" applyBorder="1" applyAlignment="1" applyProtection="1">
      <alignment horizontal="center" vertical="center"/>
      <protection hidden="1"/>
    </xf>
    <xf numFmtId="0" fontId="10" fillId="3" borderId="0" xfId="0" applyFont="1" applyFill="1" applyProtection="1">
      <protection hidden="1"/>
    </xf>
    <xf numFmtId="165" fontId="11" fillId="6" borderId="10" xfId="0" applyNumberFormat="1" applyFont="1" applyFill="1" applyBorder="1" applyAlignment="1" applyProtection="1">
      <alignment horizontal="center" vertical="center"/>
      <protection locked="0"/>
    </xf>
    <xf numFmtId="166" fontId="0" fillId="3" borderId="10" xfId="0" applyNumberFormat="1" applyFill="1" applyBorder="1" applyAlignment="1" applyProtection="1">
      <alignment horizontal="center" vertical="center"/>
      <protection hidden="1"/>
    </xf>
    <xf numFmtId="166" fontId="0" fillId="6" borderId="10" xfId="0" applyNumberFormat="1" applyFill="1" applyBorder="1" applyAlignment="1" applyProtection="1">
      <alignment horizontal="center" vertical="center"/>
      <protection locked="0"/>
    </xf>
    <xf numFmtId="167" fontId="11" fillId="6" borderId="10" xfId="0" applyNumberFormat="1" applyFont="1" applyFill="1" applyBorder="1" applyAlignment="1" applyProtection="1">
      <alignment horizontal="center" vertical="center"/>
      <protection locked="0"/>
    </xf>
    <xf numFmtId="0" fontId="12" fillId="3" borderId="0" xfId="0" applyFont="1" applyFill="1" applyAlignment="1" applyProtection="1">
      <alignment horizontal="center" vertical="center"/>
      <protection hidden="1"/>
    </xf>
    <xf numFmtId="0" fontId="14" fillId="3" borderId="0" xfId="0" applyFont="1" applyFill="1" applyAlignment="1" applyProtection="1">
      <alignment horizontal="center" vertical="center"/>
      <protection hidden="1"/>
    </xf>
    <xf numFmtId="0" fontId="2" fillId="7" borderId="11" xfId="0" applyFont="1" applyFill="1" applyBorder="1" applyAlignment="1" applyProtection="1">
      <alignment horizontal="center" vertical="center"/>
      <protection locked="0"/>
    </xf>
    <xf numFmtId="169" fontId="2" fillId="7" borderId="11" xfId="0" applyNumberFormat="1" applyFont="1" applyFill="1" applyBorder="1" applyAlignment="1" applyProtection="1">
      <alignment horizontal="center" vertical="center"/>
      <protection locked="0"/>
    </xf>
    <xf numFmtId="0" fontId="15" fillId="0" borderId="11" xfId="0" applyFont="1" applyBorder="1" applyAlignment="1" applyProtection="1">
      <alignment horizontal="center" vertical="center"/>
      <protection hidden="1"/>
    </xf>
    <xf numFmtId="164" fontId="1" fillId="3" borderId="0" xfId="0" applyNumberFormat="1" applyFont="1" applyFill="1" applyAlignment="1" applyProtection="1">
      <alignment horizontal="center"/>
      <protection hidden="1"/>
    </xf>
    <xf numFmtId="0" fontId="17" fillId="0" borderId="16" xfId="0" applyFont="1" applyBorder="1" applyAlignment="1" applyProtection="1">
      <alignment horizontal="center" vertical="center" wrapText="1"/>
      <protection hidden="1"/>
    </xf>
    <xf numFmtId="0" fontId="0" fillId="0" borderId="21" xfId="0" applyBorder="1" applyAlignment="1" applyProtection="1">
      <alignment horizontal="center"/>
      <protection hidden="1"/>
    </xf>
    <xf numFmtId="38" fontId="7" fillId="3" borderId="0" xfId="0" applyNumberFormat="1" applyFont="1" applyFill="1" applyProtection="1">
      <protection hidden="1"/>
    </xf>
    <xf numFmtId="38" fontId="6" fillId="3" borderId="0" xfId="0" applyNumberFormat="1" applyFont="1" applyFill="1" applyAlignment="1" applyProtection="1">
      <alignment horizontal="center"/>
      <protection hidden="1"/>
    </xf>
    <xf numFmtId="0" fontId="0" fillId="0" borderId="23" xfId="0" applyBorder="1" applyAlignment="1" applyProtection="1">
      <alignment horizontal="center"/>
      <protection hidden="1"/>
    </xf>
    <xf numFmtId="0" fontId="16" fillId="8" borderId="7" xfId="0" applyFont="1" applyFill="1" applyBorder="1" applyAlignment="1" applyProtection="1">
      <alignment horizontal="center" vertical="center"/>
      <protection hidden="1"/>
    </xf>
    <xf numFmtId="170" fontId="0" fillId="8" borderId="30" xfId="0" applyNumberFormat="1" applyFill="1" applyBorder="1" applyAlignment="1" applyProtection="1">
      <alignment horizontal="center" vertical="center"/>
      <protection locked="0"/>
    </xf>
    <xf numFmtId="170" fontId="0" fillId="3" borderId="0" xfId="0" applyNumberFormat="1" applyFill="1" applyProtection="1">
      <protection locked="0"/>
    </xf>
    <xf numFmtId="0" fontId="16" fillId="3" borderId="0" xfId="0" applyFont="1" applyFill="1" applyAlignment="1" applyProtection="1">
      <alignment vertical="center"/>
      <protection hidden="1"/>
    </xf>
    <xf numFmtId="0" fontId="0" fillId="3" borderId="7" xfId="0" applyFill="1" applyBorder="1" applyAlignment="1" applyProtection="1">
      <alignment horizontal="right"/>
      <protection hidden="1"/>
    </xf>
    <xf numFmtId="0" fontId="0" fillId="3" borderId="28" xfId="0" applyFill="1" applyBorder="1" applyAlignment="1" applyProtection="1">
      <alignment horizontal="right"/>
      <protection hidden="1"/>
    </xf>
    <xf numFmtId="164" fontId="6" fillId="3" borderId="29" xfId="0" applyNumberFormat="1" applyFont="1" applyFill="1" applyBorder="1" applyAlignment="1" applyProtection="1">
      <alignment horizontal="center"/>
      <protection hidden="1"/>
    </xf>
    <xf numFmtId="164" fontId="6" fillId="3" borderId="9" xfId="0" applyNumberFormat="1" applyFont="1" applyFill="1" applyBorder="1" applyAlignment="1" applyProtection="1">
      <alignment horizontal="center"/>
      <protection hidden="1"/>
    </xf>
    <xf numFmtId="0" fontId="0" fillId="3" borderId="0" xfId="0" applyFill="1" applyAlignment="1" applyProtection="1">
      <alignment horizontal="center"/>
      <protection hidden="1"/>
    </xf>
    <xf numFmtId="0" fontId="11" fillId="10" borderId="10" xfId="0" applyFont="1" applyFill="1" applyBorder="1" applyAlignment="1" applyProtection="1">
      <alignment horizontal="center" vertical="center"/>
      <protection locked="0"/>
    </xf>
    <xf numFmtId="1" fontId="2" fillId="0" borderId="14" xfId="0" applyNumberFormat="1" applyFont="1" applyBorder="1" applyAlignment="1" applyProtection="1">
      <alignment horizontal="center"/>
      <protection hidden="1"/>
    </xf>
    <xf numFmtId="1" fontId="2" fillId="0" borderId="15" xfId="0" applyNumberFormat="1" applyFont="1" applyBorder="1" applyAlignment="1" applyProtection="1">
      <alignment horizontal="center"/>
      <protection hidden="1"/>
    </xf>
    <xf numFmtId="172" fontId="19" fillId="9" borderId="14" xfId="0" applyNumberFormat="1" applyFont="1" applyFill="1" applyBorder="1" applyAlignment="1" applyProtection="1">
      <alignment horizontal="center"/>
      <protection locked="0"/>
    </xf>
    <xf numFmtId="172" fontId="19" fillId="9" borderId="15" xfId="0" applyNumberFormat="1" applyFont="1" applyFill="1" applyBorder="1" applyAlignment="1" applyProtection="1">
      <alignment horizontal="center"/>
      <protection locked="0"/>
    </xf>
    <xf numFmtId="164" fontId="0" fillId="0" borderId="14" xfId="0" applyNumberFormat="1" applyBorder="1" applyAlignment="1" applyProtection="1">
      <alignment horizontal="center"/>
      <protection hidden="1"/>
    </xf>
    <xf numFmtId="164" fontId="0" fillId="0" borderId="22" xfId="0" applyNumberFormat="1" applyBorder="1" applyAlignment="1" applyProtection="1">
      <alignment horizontal="center"/>
      <protection hidden="1"/>
    </xf>
    <xf numFmtId="0" fontId="6" fillId="0" borderId="24" xfId="0" applyFont="1" applyBorder="1" applyAlignment="1" applyProtection="1">
      <alignment horizontal="center"/>
      <protection hidden="1"/>
    </xf>
    <xf numFmtId="173" fontId="2" fillId="0" borderId="25" xfId="0" applyNumberFormat="1" applyFont="1" applyBorder="1" applyAlignment="1" applyProtection="1">
      <alignment horizontal="center"/>
      <protection hidden="1"/>
    </xf>
    <xf numFmtId="173" fontId="2" fillId="0" borderId="26" xfId="0" applyNumberFormat="1" applyFont="1" applyBorder="1" applyAlignment="1" applyProtection="1">
      <alignment horizontal="center"/>
      <protection hidden="1"/>
    </xf>
    <xf numFmtId="172" fontId="3" fillId="3" borderId="25" xfId="0" applyNumberFormat="1" applyFont="1" applyFill="1" applyBorder="1" applyAlignment="1" applyProtection="1">
      <alignment horizontal="center"/>
      <protection hidden="1"/>
    </xf>
    <xf numFmtId="172" fontId="3" fillId="3" borderId="27" xfId="0" applyNumberFormat="1" applyFont="1" applyFill="1" applyBorder="1" applyAlignment="1" applyProtection="1">
      <alignment horizontal="center"/>
      <protection hidden="1"/>
    </xf>
    <xf numFmtId="0" fontId="6" fillId="0" borderId="10" xfId="0" applyFont="1" applyBorder="1" applyAlignment="1" applyProtection="1">
      <alignment horizontal="center"/>
      <protection hidden="1"/>
    </xf>
    <xf numFmtId="173" fontId="2" fillId="0" borderId="14" xfId="0" applyNumberFormat="1" applyFont="1" applyBorder="1" applyAlignment="1" applyProtection="1">
      <alignment horizontal="center"/>
      <protection hidden="1"/>
    </xf>
    <xf numFmtId="173" fontId="2" fillId="0" borderId="15" xfId="0" applyNumberFormat="1" applyFont="1" applyBorder="1" applyAlignment="1" applyProtection="1">
      <alignment horizontal="center"/>
      <protection hidden="1"/>
    </xf>
    <xf numFmtId="0" fontId="13" fillId="3" borderId="7" xfId="0" applyFont="1" applyFill="1" applyBorder="1" applyAlignment="1" applyProtection="1">
      <alignment horizontal="center" vertical="center"/>
      <protection hidden="1"/>
    </xf>
    <xf numFmtId="0" fontId="13" fillId="3" borderId="8" xfId="0" applyFont="1" applyFill="1" applyBorder="1" applyAlignment="1" applyProtection="1">
      <alignment horizontal="center" vertical="center"/>
      <protection hidden="1"/>
    </xf>
    <xf numFmtId="0" fontId="13" fillId="3" borderId="9" xfId="0" applyFont="1" applyFill="1" applyBorder="1" applyAlignment="1" applyProtection="1">
      <alignment horizontal="center" vertical="center"/>
      <protection hidden="1"/>
    </xf>
    <xf numFmtId="0" fontId="6" fillId="0" borderId="17" xfId="0" applyFont="1" applyBorder="1" applyAlignment="1" applyProtection="1">
      <alignment horizontal="center" vertical="center"/>
      <protection hidden="1"/>
    </xf>
    <xf numFmtId="0" fontId="17" fillId="0" borderId="18" xfId="0" applyFont="1" applyBorder="1" applyAlignment="1" applyProtection="1">
      <alignment horizontal="center" vertical="center"/>
      <protection hidden="1"/>
    </xf>
    <xf numFmtId="0" fontId="17" fillId="0" borderId="19" xfId="0" applyFont="1" applyBorder="1" applyAlignment="1" applyProtection="1">
      <alignment horizontal="center" vertical="center"/>
      <protection hidden="1"/>
    </xf>
    <xf numFmtId="0" fontId="18" fillId="9" borderId="18" xfId="0" applyFont="1" applyFill="1" applyBorder="1" applyAlignment="1" applyProtection="1">
      <alignment horizontal="center" vertical="center"/>
      <protection hidden="1"/>
    </xf>
    <xf numFmtId="0" fontId="18" fillId="9" borderId="19" xfId="0" applyFont="1" applyFill="1" applyBorder="1" applyAlignment="1" applyProtection="1">
      <alignment horizontal="center" vertical="center"/>
      <protection hidden="1"/>
    </xf>
    <xf numFmtId="0" fontId="6" fillId="0" borderId="18" xfId="0" applyFont="1" applyBorder="1" applyAlignment="1" applyProtection="1">
      <alignment horizontal="center" vertical="center"/>
      <protection hidden="1"/>
    </xf>
    <xf numFmtId="0" fontId="6" fillId="0" borderId="20" xfId="0" applyFont="1" applyBorder="1" applyAlignment="1" applyProtection="1">
      <alignment horizontal="center" vertical="center"/>
      <protection hidden="1"/>
    </xf>
    <xf numFmtId="171" fontId="2" fillId="0" borderId="10" xfId="0" applyNumberFormat="1" applyFont="1" applyBorder="1" applyAlignment="1" applyProtection="1">
      <alignment horizontal="center"/>
      <protection hidden="1"/>
    </xf>
    <xf numFmtId="168" fontId="0" fillId="3" borderId="14" xfId="0" applyNumberFormat="1" applyFill="1" applyBorder="1" applyAlignment="1" applyProtection="1">
      <alignment horizontal="center" vertical="center"/>
      <protection hidden="1"/>
    </xf>
    <xf numFmtId="168" fontId="0" fillId="3" borderId="15" xfId="0" applyNumberFormat="1" applyFill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top" wrapText="1"/>
      <protection hidden="1"/>
    </xf>
    <xf numFmtId="0" fontId="4" fillId="2" borderId="2" xfId="0" applyFont="1" applyFill="1" applyBorder="1" applyAlignment="1" applyProtection="1">
      <alignment horizontal="center" vertical="top" wrapText="1"/>
      <protection hidden="1"/>
    </xf>
    <xf numFmtId="0" fontId="4" fillId="2" borderId="3" xfId="0" applyFont="1" applyFill="1" applyBorder="1" applyAlignment="1" applyProtection="1">
      <alignment horizontal="center" vertical="top" wrapText="1"/>
      <protection hidden="1"/>
    </xf>
    <xf numFmtId="0" fontId="4" fillId="2" borderId="4" xfId="0" applyFont="1" applyFill="1" applyBorder="1" applyAlignment="1" applyProtection="1">
      <alignment horizontal="center" vertical="top" wrapText="1"/>
      <protection hidden="1"/>
    </xf>
    <xf numFmtId="0" fontId="4" fillId="2" borderId="5" xfId="0" applyFont="1" applyFill="1" applyBorder="1" applyAlignment="1" applyProtection="1">
      <alignment horizontal="center" vertical="top" wrapText="1"/>
      <protection hidden="1"/>
    </xf>
    <xf numFmtId="0" fontId="4" fillId="2" borderId="6" xfId="0" applyFont="1" applyFill="1" applyBorder="1" applyAlignment="1" applyProtection="1">
      <alignment horizontal="center" vertical="top" wrapText="1"/>
      <protection hidden="1"/>
    </xf>
    <xf numFmtId="0" fontId="6" fillId="4" borderId="1" xfId="0" applyFont="1" applyFill="1" applyBorder="1" applyAlignment="1" applyProtection="1">
      <alignment horizontal="center" vertical="center" wrapText="1"/>
      <protection hidden="1"/>
    </xf>
    <xf numFmtId="0" fontId="6" fillId="4" borderId="2" xfId="0" applyFont="1" applyFill="1" applyBorder="1" applyAlignment="1" applyProtection="1">
      <alignment horizontal="center" vertical="center" wrapText="1"/>
      <protection hidden="1"/>
    </xf>
    <xf numFmtId="0" fontId="6" fillId="4" borderId="3" xfId="0" applyFont="1" applyFill="1" applyBorder="1" applyAlignment="1" applyProtection="1">
      <alignment horizontal="center" vertical="center" wrapText="1"/>
      <protection hidden="1"/>
    </xf>
    <xf numFmtId="0" fontId="6" fillId="4" borderId="4" xfId="0" applyFont="1" applyFill="1" applyBorder="1" applyAlignment="1" applyProtection="1">
      <alignment horizontal="center" vertical="center" wrapText="1"/>
      <protection hidden="1"/>
    </xf>
    <xf numFmtId="0" fontId="6" fillId="4" borderId="5" xfId="0" applyFont="1" applyFill="1" applyBorder="1" applyAlignment="1" applyProtection="1">
      <alignment horizontal="center" vertical="center" wrapText="1"/>
      <protection hidden="1"/>
    </xf>
    <xf numFmtId="0" fontId="6" fillId="4" borderId="6" xfId="0" applyFont="1" applyFill="1" applyBorder="1" applyAlignment="1" applyProtection="1">
      <alignment horizontal="center" vertical="center" wrapText="1"/>
      <protection hidden="1"/>
    </xf>
    <xf numFmtId="0" fontId="6" fillId="4" borderId="7" xfId="0" applyFont="1" applyFill="1" applyBorder="1" applyAlignment="1" applyProtection="1">
      <alignment horizontal="center" vertical="center" wrapText="1"/>
      <protection hidden="1"/>
    </xf>
    <xf numFmtId="0" fontId="6" fillId="4" borderId="8" xfId="0" applyFont="1" applyFill="1" applyBorder="1" applyAlignment="1" applyProtection="1">
      <alignment horizontal="center" vertical="center" wrapText="1"/>
      <protection hidden="1"/>
    </xf>
    <xf numFmtId="0" fontId="6" fillId="4" borderId="9" xfId="0" applyFont="1" applyFill="1" applyBorder="1" applyAlignment="1" applyProtection="1">
      <alignment horizontal="center" vertical="center" wrapText="1"/>
      <protection hidden="1"/>
    </xf>
    <xf numFmtId="0" fontId="9" fillId="5" borderId="7" xfId="0" applyFont="1" applyFill="1" applyBorder="1" applyAlignment="1" applyProtection="1">
      <alignment horizontal="center"/>
      <protection hidden="1"/>
    </xf>
    <xf numFmtId="0" fontId="9" fillId="5" borderId="8" xfId="0" applyFont="1" applyFill="1" applyBorder="1" applyAlignment="1" applyProtection="1">
      <alignment horizontal="center"/>
      <protection hidden="1"/>
    </xf>
    <xf numFmtId="0" fontId="9" fillId="5" borderId="9" xfId="0" applyFont="1" applyFill="1" applyBorder="1" applyAlignment="1" applyProtection="1">
      <alignment horizontal="center"/>
      <protection hidden="1"/>
    </xf>
    <xf numFmtId="0" fontId="0" fillId="3" borderId="12" xfId="0" applyFill="1" applyBorder="1" applyAlignment="1" applyProtection="1">
      <alignment horizontal="center" vertical="center"/>
      <protection hidden="1"/>
    </xf>
    <xf numFmtId="0" fontId="0" fillId="3" borderId="13" xfId="0" applyFill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mailto:nordesignsolution@gmail.com" TargetMode="External"/><Relationship Id="rId2" Type="http://schemas.openxmlformats.org/officeDocument/2006/relationships/hyperlink" Target="https://www.youtube.com/channel/UCZ_5Al-62qhh2CebA3VDw4Q" TargetMode="External"/><Relationship Id="rId1" Type="http://schemas.openxmlformats.org/officeDocument/2006/relationships/hyperlink" Target="https://www.facebook.com/NDSconsultant?mibextid=2JQ9oc" TargetMode="External"/><Relationship Id="rId5" Type="http://schemas.openxmlformats.org/officeDocument/2006/relationships/image" Target="../media/image1.jpeg"/><Relationship Id="rId4" Type="http://schemas.openxmlformats.org/officeDocument/2006/relationships/hyperlink" Target="https://nordesignsolution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100293</xdr:colOff>
      <xdr:row>2</xdr:row>
      <xdr:rowOff>77069</xdr:rowOff>
    </xdr:from>
    <xdr:to>
      <xdr:col>3</xdr:col>
      <xdr:colOff>133350</xdr:colOff>
      <xdr:row>3</xdr:row>
      <xdr:rowOff>188818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A8107A2-A9C4-4146-8B59-F2F7F567BB3D}"/>
            </a:ext>
          </a:extLst>
        </xdr:cNvPr>
        <xdr:cNvSpPr/>
      </xdr:nvSpPr>
      <xdr:spPr>
        <a:xfrm>
          <a:off x="100293" y="505694"/>
          <a:ext cx="1242732" cy="302249"/>
        </a:xfrm>
        <a:prstGeom prst="roundRect">
          <a:avLst/>
        </a:prstGeom>
        <a:ln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050" b="1"/>
            <a:t>FACEBOOK  CLICK HERE</a:t>
          </a:r>
          <a:endParaRPr lang="en-US" sz="1400" b="1"/>
        </a:p>
      </xdr:txBody>
    </xdr:sp>
    <xdr:clientData/>
  </xdr:twoCellAnchor>
  <xdr:twoCellAnchor>
    <xdr:from>
      <xdr:col>3</xdr:col>
      <xdr:colOff>378759</xdr:colOff>
      <xdr:row>2</xdr:row>
      <xdr:rowOff>68665</xdr:rowOff>
    </xdr:from>
    <xdr:to>
      <xdr:col>4</xdr:col>
      <xdr:colOff>619125</xdr:colOff>
      <xdr:row>3</xdr:row>
      <xdr:rowOff>170889</xdr:rowOff>
    </xdr:to>
    <xdr:sp macro="" textlink="">
      <xdr:nvSpPr>
        <xdr:cNvPr id="3" name="Rectangle: Rounded Corners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A7072D23-B6E8-4F1A-9F03-F5720E6B5650}"/>
            </a:ext>
          </a:extLst>
        </xdr:cNvPr>
        <xdr:cNvSpPr/>
      </xdr:nvSpPr>
      <xdr:spPr>
        <a:xfrm>
          <a:off x="1588434" y="497290"/>
          <a:ext cx="1183341" cy="292724"/>
        </a:xfrm>
        <a:prstGeom prst="roundRect">
          <a:avLst/>
        </a:prstGeom>
        <a:ln/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/>
            <a:t>YOUTUBE  CLICK HERE</a:t>
          </a:r>
          <a:endParaRPr lang="en-US" sz="1600" b="1"/>
        </a:p>
      </xdr:txBody>
    </xdr:sp>
    <xdr:clientData/>
  </xdr:twoCellAnchor>
  <xdr:twoCellAnchor>
    <xdr:from>
      <xdr:col>6</xdr:col>
      <xdr:colOff>354496</xdr:colOff>
      <xdr:row>2</xdr:row>
      <xdr:rowOff>61578</xdr:rowOff>
    </xdr:from>
    <xdr:to>
      <xdr:col>8</xdr:col>
      <xdr:colOff>228600</xdr:colOff>
      <xdr:row>3</xdr:row>
      <xdr:rowOff>154277</xdr:rowOff>
    </xdr:to>
    <xdr:sp macro="" textlink="">
      <xdr:nvSpPr>
        <xdr:cNvPr id="4" name="Rectangle: Rounded Corners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6CA8A5B9-C819-43B4-B3B6-BEA0FBD9A149}"/>
            </a:ext>
          </a:extLst>
        </xdr:cNvPr>
        <xdr:cNvSpPr/>
      </xdr:nvSpPr>
      <xdr:spPr>
        <a:xfrm>
          <a:off x="4450246" y="490203"/>
          <a:ext cx="1131404" cy="283199"/>
        </a:xfrm>
        <a:prstGeom prst="roundRect">
          <a:avLst/>
        </a:prstGeom>
        <a:ln/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/>
            <a:t>EMAIL  CLICK HERE</a:t>
          </a:r>
          <a:endParaRPr lang="en-US" sz="1800" b="1"/>
        </a:p>
      </xdr:txBody>
    </xdr:sp>
    <xdr:clientData/>
  </xdr:twoCellAnchor>
  <xdr:twoCellAnchor>
    <xdr:from>
      <xdr:col>4</xdr:col>
      <xdr:colOff>894934</xdr:colOff>
      <xdr:row>2</xdr:row>
      <xdr:rowOff>54028</xdr:rowOff>
    </xdr:from>
    <xdr:to>
      <xdr:col>6</xdr:col>
      <xdr:colOff>123825</xdr:colOff>
      <xdr:row>3</xdr:row>
      <xdr:rowOff>165777</xdr:rowOff>
    </xdr:to>
    <xdr:sp macro="" textlink="">
      <xdr:nvSpPr>
        <xdr:cNvPr id="5" name="Rectangle: Rounded Corners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DBE53880-9087-4C70-B27F-A417EBCF1775}"/>
            </a:ext>
          </a:extLst>
        </xdr:cNvPr>
        <xdr:cNvSpPr/>
      </xdr:nvSpPr>
      <xdr:spPr>
        <a:xfrm>
          <a:off x="3047584" y="482653"/>
          <a:ext cx="1171991" cy="302249"/>
        </a:xfrm>
        <a:prstGeom prst="roundRect">
          <a:avLst/>
        </a:prstGeom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/>
            <a:t>WEBSITE  CLICK HERE</a:t>
          </a:r>
          <a:endParaRPr lang="en-US" sz="1600" b="1"/>
        </a:p>
      </xdr:txBody>
    </xdr:sp>
    <xdr:clientData/>
  </xdr:twoCellAnchor>
  <xdr:twoCellAnchor editAs="oneCell">
    <xdr:from>
      <xdr:col>8</xdr:col>
      <xdr:colOff>281419</xdr:colOff>
      <xdr:row>0</xdr:row>
      <xdr:rowOff>21645</xdr:rowOff>
    </xdr:from>
    <xdr:to>
      <xdr:col>11</xdr:col>
      <xdr:colOff>425160</xdr:colOff>
      <xdr:row>7</xdr:row>
      <xdr:rowOff>76201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E5768074-762B-4C2E-AE86-F858F92DDE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4469" y="21645"/>
          <a:ext cx="1810616" cy="18452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B7EB1-54FC-47E2-B766-BA5990EEDDD5}">
  <dimension ref="A1:S53"/>
  <sheetViews>
    <sheetView tabSelected="1" zoomScale="110" zoomScaleNormal="110" workbookViewId="0">
      <selection activeCell="K14" sqref="K14"/>
    </sheetView>
  </sheetViews>
  <sheetFormatPr defaultRowHeight="15" x14ac:dyDescent="0.25"/>
  <cols>
    <col min="1" max="1" width="4.42578125" style="3" bestFit="1" customWidth="1"/>
    <col min="2" max="3" width="6.85546875" style="3" customWidth="1"/>
    <col min="4" max="4" width="14.140625" style="3" customWidth="1"/>
    <col min="5" max="5" width="15.140625" style="3" customWidth="1"/>
    <col min="6" max="6" width="14" style="3" customWidth="1"/>
    <col min="7" max="7" width="6" style="3" customWidth="1"/>
    <col min="8" max="8" width="12.85546875" style="3" bestFit="1" customWidth="1"/>
    <col min="9" max="9" width="4.42578125" style="3" customWidth="1"/>
    <col min="10" max="10" width="6.7109375" style="3" customWidth="1"/>
    <col min="11" max="11" width="13.85546875" style="3" customWidth="1"/>
    <col min="12" max="12" width="8" style="3" customWidth="1"/>
    <col min="13" max="13" width="16" style="3" bestFit="1" customWidth="1"/>
    <col min="14" max="16384" width="9.140625" style="3"/>
  </cols>
  <sheetData>
    <row r="1" spans="1:19" ht="15" customHeight="1" x14ac:dyDescent="0.25">
      <c r="A1" s="73" t="s">
        <v>0</v>
      </c>
      <c r="B1" s="74"/>
      <c r="C1" s="74"/>
      <c r="D1" s="74"/>
      <c r="E1" s="74"/>
      <c r="F1" s="74"/>
      <c r="G1" s="74"/>
      <c r="H1" s="74"/>
      <c r="I1" s="75"/>
      <c r="J1" s="1"/>
      <c r="K1" s="1"/>
      <c r="L1" s="1"/>
      <c r="M1" s="1"/>
      <c r="N1" s="1"/>
      <c r="O1" s="1"/>
      <c r="P1" s="2"/>
      <c r="Q1" s="2"/>
      <c r="R1" s="2"/>
      <c r="S1" s="2"/>
    </row>
    <row r="2" spans="1:19" ht="18.75" customHeight="1" thickBot="1" x14ac:dyDescent="0.3">
      <c r="A2" s="76"/>
      <c r="B2" s="77"/>
      <c r="C2" s="77"/>
      <c r="D2" s="77"/>
      <c r="E2" s="77"/>
      <c r="F2" s="77"/>
      <c r="G2" s="77"/>
      <c r="H2" s="77"/>
      <c r="I2" s="78"/>
      <c r="J2" s="4"/>
      <c r="K2" s="4"/>
      <c r="L2" s="4"/>
      <c r="M2" s="4"/>
      <c r="N2" s="4"/>
      <c r="O2" s="4"/>
      <c r="P2" s="4"/>
      <c r="Q2" s="4"/>
      <c r="R2" s="2"/>
      <c r="S2" s="2"/>
    </row>
    <row r="3" spans="1:19" x14ac:dyDescent="0.25">
      <c r="A3" s="5"/>
      <c r="B3" s="6"/>
      <c r="C3" s="6"/>
      <c r="D3" s="6"/>
      <c r="E3" s="6"/>
      <c r="F3" s="6"/>
      <c r="G3" s="6"/>
      <c r="H3" s="6"/>
      <c r="I3" s="7"/>
      <c r="M3" s="2"/>
      <c r="N3" s="2"/>
      <c r="O3" s="2"/>
      <c r="P3" s="2"/>
      <c r="Q3" s="2"/>
      <c r="R3" s="2"/>
      <c r="S3" s="2"/>
    </row>
    <row r="4" spans="1:19" ht="22.5" customHeight="1" thickBot="1" x14ac:dyDescent="0.3">
      <c r="A4" s="8"/>
      <c r="B4" s="9"/>
      <c r="C4" s="9"/>
      <c r="D4" s="9"/>
      <c r="E4" s="9"/>
      <c r="F4" s="9"/>
      <c r="G4" s="9"/>
      <c r="H4" s="9"/>
      <c r="I4" s="10"/>
      <c r="M4" s="2"/>
      <c r="N4" s="2"/>
      <c r="O4" s="2"/>
      <c r="P4" s="2"/>
      <c r="Q4" s="2"/>
      <c r="R4" s="2"/>
      <c r="S4" s="2"/>
    </row>
    <row r="5" spans="1:19" ht="26.25" customHeight="1" x14ac:dyDescent="0.25">
      <c r="A5" s="79" t="s">
        <v>1</v>
      </c>
      <c r="B5" s="80"/>
      <c r="C5" s="80"/>
      <c r="D5" s="80"/>
      <c r="E5" s="80"/>
      <c r="F5" s="80"/>
      <c r="G5" s="80"/>
      <c r="H5" s="80"/>
      <c r="I5" s="81"/>
      <c r="J5" s="11"/>
      <c r="K5" s="11"/>
      <c r="L5" s="11"/>
      <c r="M5" s="12"/>
      <c r="N5" s="12"/>
      <c r="O5" s="12"/>
      <c r="P5" s="12"/>
      <c r="Q5" s="2"/>
      <c r="R5" s="2"/>
      <c r="S5" s="2"/>
    </row>
    <row r="6" spans="1:19" ht="22.5" customHeight="1" thickBot="1" x14ac:dyDescent="0.3">
      <c r="A6" s="82"/>
      <c r="B6" s="83"/>
      <c r="C6" s="83"/>
      <c r="D6" s="83"/>
      <c r="E6" s="83"/>
      <c r="F6" s="83"/>
      <c r="G6" s="83"/>
      <c r="H6" s="83"/>
      <c r="I6" s="84"/>
      <c r="J6" s="11"/>
      <c r="K6" s="11"/>
      <c r="L6" s="11"/>
      <c r="M6" s="12"/>
      <c r="N6" s="12"/>
      <c r="O6" s="12"/>
      <c r="P6" s="12"/>
      <c r="Q6" s="2"/>
      <c r="R6" s="2"/>
      <c r="S6" s="2"/>
    </row>
    <row r="7" spans="1:19" ht="21" customHeight="1" thickBot="1" x14ac:dyDescent="0.3">
      <c r="A7" s="85" t="s">
        <v>2</v>
      </c>
      <c r="B7" s="86"/>
      <c r="C7" s="86"/>
      <c r="D7" s="86"/>
      <c r="E7" s="86"/>
      <c r="F7" s="86"/>
      <c r="G7" s="86"/>
      <c r="H7" s="86"/>
      <c r="I7" s="87"/>
      <c r="J7" s="11"/>
      <c r="K7" s="11"/>
      <c r="L7" s="11"/>
      <c r="M7" s="13"/>
      <c r="N7" s="13"/>
      <c r="O7" s="12"/>
      <c r="P7" s="12"/>
      <c r="Q7" s="2"/>
      <c r="R7" s="2"/>
      <c r="S7" s="2"/>
    </row>
    <row r="8" spans="1:19" ht="15.75" thickBot="1" x14ac:dyDescent="0.3">
      <c r="M8" s="14" t="s">
        <v>3</v>
      </c>
      <c r="N8" s="15">
        <f>((H11*F14*1.5)/(G14)/100*E21+((H11*F14*1.5)/(G14)))</f>
        <v>142.85714285714286</v>
      </c>
      <c r="O8" s="2"/>
      <c r="P8" s="2"/>
      <c r="Q8" s="2"/>
      <c r="R8" s="2"/>
      <c r="S8" s="2"/>
    </row>
    <row r="9" spans="1:19" ht="19.5" thickBot="1" x14ac:dyDescent="0.35">
      <c r="A9" s="16"/>
      <c r="B9" s="16"/>
      <c r="C9" s="16"/>
      <c r="D9" s="88" t="s">
        <v>4</v>
      </c>
      <c r="E9" s="89"/>
      <c r="F9" s="90"/>
      <c r="M9" s="14" t="s">
        <v>5</v>
      </c>
      <c r="N9" s="15">
        <f>((H11*F14*1.5)/(G14)/100*E21+((H11*F14*1.5)/(G14)))*9.5</f>
        <v>1357.1428571428571</v>
      </c>
      <c r="O9" s="2"/>
      <c r="P9" s="2"/>
      <c r="Q9" s="2"/>
      <c r="R9" s="2"/>
      <c r="S9" s="2"/>
    </row>
    <row r="10" spans="1:19" ht="15.75" x14ac:dyDescent="0.25">
      <c r="A10" s="17" t="s">
        <v>6</v>
      </c>
      <c r="B10" s="17" t="s">
        <v>7</v>
      </c>
      <c r="C10" s="17" t="s">
        <v>8</v>
      </c>
      <c r="D10" s="18" t="s">
        <v>9</v>
      </c>
      <c r="E10" s="18" t="s">
        <v>10</v>
      </c>
      <c r="F10" s="18" t="s">
        <v>11</v>
      </c>
      <c r="G10" s="19" t="s">
        <v>12</v>
      </c>
      <c r="H10" s="91" t="s">
        <v>13</v>
      </c>
      <c r="I10" s="92"/>
      <c r="M10" s="20"/>
      <c r="N10" s="15"/>
      <c r="O10" s="2"/>
      <c r="P10" s="2"/>
      <c r="Q10" s="2"/>
      <c r="R10" s="2"/>
      <c r="S10" s="2"/>
    </row>
    <row r="11" spans="1:19" x14ac:dyDescent="0.25">
      <c r="A11" s="17">
        <v>1</v>
      </c>
      <c r="B11" s="21"/>
      <c r="C11" s="21"/>
      <c r="D11" s="22">
        <f>B11*C11*A11</f>
        <v>0</v>
      </c>
      <c r="E11" s="23">
        <v>400</v>
      </c>
      <c r="F11" s="22">
        <f>D11+E11</f>
        <v>400</v>
      </c>
      <c r="G11" s="24">
        <v>5</v>
      </c>
      <c r="H11" s="71">
        <f>F11*(G11/12)</f>
        <v>166.66666666666669</v>
      </c>
      <c r="I11" s="72"/>
      <c r="M11" s="15"/>
      <c r="N11" s="15"/>
      <c r="O11" s="2"/>
      <c r="P11" s="25"/>
      <c r="Q11" s="2"/>
      <c r="R11" s="2"/>
      <c r="S11" s="2"/>
    </row>
    <row r="12" spans="1:19" ht="15.75" thickBot="1" x14ac:dyDescent="0.3">
      <c r="M12" s="2"/>
      <c r="N12" s="2"/>
      <c r="O12" s="2"/>
      <c r="P12" s="2"/>
      <c r="Q12" s="2"/>
      <c r="R12" s="2"/>
      <c r="S12" s="2"/>
    </row>
    <row r="13" spans="1:19" ht="16.5" thickBot="1" x14ac:dyDescent="0.3">
      <c r="D13" s="60" t="s">
        <v>14</v>
      </c>
      <c r="E13" s="61"/>
      <c r="F13" s="61"/>
      <c r="G13" s="62"/>
      <c r="M13" s="26"/>
      <c r="N13" s="2"/>
      <c r="O13" s="2"/>
      <c r="P13" s="2"/>
      <c r="Q13" s="2"/>
      <c r="R13" s="2"/>
      <c r="S13" s="2"/>
    </row>
    <row r="14" spans="1:19" x14ac:dyDescent="0.25">
      <c r="D14" s="27">
        <v>1</v>
      </c>
      <c r="E14" s="28">
        <v>2</v>
      </c>
      <c r="F14" s="27">
        <v>4</v>
      </c>
      <c r="G14" s="29">
        <f>SUM(D14:F14)</f>
        <v>7</v>
      </c>
      <c r="M14" s="30"/>
      <c r="N14" s="2"/>
      <c r="O14" s="2"/>
      <c r="P14" s="2"/>
      <c r="Q14" s="2"/>
      <c r="R14" s="2"/>
      <c r="S14" s="2"/>
    </row>
    <row r="15" spans="1:19" ht="15.75" thickBot="1" x14ac:dyDescent="0.3">
      <c r="M15" s="2"/>
      <c r="N15" s="2"/>
      <c r="O15" s="2"/>
      <c r="P15" s="2"/>
      <c r="Q15" s="2"/>
      <c r="R15" s="2"/>
      <c r="S15" s="2"/>
    </row>
    <row r="16" spans="1:19" ht="24.75" customHeight="1" x14ac:dyDescent="0.25">
      <c r="A16" s="31" t="s">
        <v>16</v>
      </c>
      <c r="B16" s="63" t="s">
        <v>17</v>
      </c>
      <c r="C16" s="63"/>
      <c r="D16" s="64" t="s">
        <v>18</v>
      </c>
      <c r="E16" s="65"/>
      <c r="F16" s="66" t="s">
        <v>19</v>
      </c>
      <c r="G16" s="67"/>
      <c r="H16" s="68" t="s">
        <v>20</v>
      </c>
      <c r="I16" s="69"/>
      <c r="M16" s="2"/>
      <c r="N16" s="2"/>
      <c r="O16" s="2"/>
      <c r="P16" s="2"/>
      <c r="Q16" s="2"/>
      <c r="R16" s="2"/>
      <c r="S16" s="2"/>
    </row>
    <row r="17" spans="1:19" ht="15.75" x14ac:dyDescent="0.25">
      <c r="A17" s="32">
        <v>1</v>
      </c>
      <c r="B17" s="57" t="s">
        <v>21</v>
      </c>
      <c r="C17" s="57"/>
      <c r="D17" s="70">
        <f>ROUNDUP((H11*D14*1.5)/(G14*1.25)/100*E21+((H11*D14*1.5)/(G14*1.25)),0.5)</f>
        <v>29</v>
      </c>
      <c r="E17" s="70"/>
      <c r="F17" s="48">
        <v>550</v>
      </c>
      <c r="G17" s="49"/>
      <c r="H17" s="50">
        <f>D17*F17</f>
        <v>15950</v>
      </c>
      <c r="I17" s="51"/>
      <c r="M17" s="33"/>
      <c r="N17" s="30"/>
      <c r="O17" s="30"/>
      <c r="P17" s="2"/>
      <c r="Q17" s="2"/>
      <c r="R17" s="2"/>
      <c r="S17" s="2"/>
    </row>
    <row r="18" spans="1:19" ht="15.75" x14ac:dyDescent="0.25">
      <c r="A18" s="32">
        <v>2</v>
      </c>
      <c r="B18" s="57" t="s">
        <v>22</v>
      </c>
      <c r="C18" s="57"/>
      <c r="D18" s="58">
        <f>((H11*E14*1.5)/(G14)/100*E21+((H11*E14*1.5)/(G14)))</f>
        <v>71.428571428571431</v>
      </c>
      <c r="E18" s="59"/>
      <c r="F18" s="48">
        <v>45</v>
      </c>
      <c r="G18" s="49"/>
      <c r="H18" s="50">
        <f>D18*F18</f>
        <v>3214.2857142857142</v>
      </c>
      <c r="I18" s="51"/>
    </row>
    <row r="19" spans="1:19" ht="15.75" x14ac:dyDescent="0.25">
      <c r="A19" s="32">
        <v>3</v>
      </c>
      <c r="B19" s="45" t="s">
        <v>3</v>
      </c>
      <c r="C19" s="45"/>
      <c r="D19" s="46">
        <f>VLOOKUP(B19,M8:N9,2,FALSE)</f>
        <v>142.85714285714286</v>
      </c>
      <c r="E19" s="47"/>
      <c r="F19" s="48">
        <v>15</v>
      </c>
      <c r="G19" s="49"/>
      <c r="H19" s="50">
        <f>D19*F19</f>
        <v>2142.8571428571431</v>
      </c>
      <c r="I19" s="51"/>
      <c r="P19" s="34"/>
    </row>
    <row r="20" spans="1:19" ht="16.5" thickBot="1" x14ac:dyDescent="0.3">
      <c r="A20" s="35">
        <v>7</v>
      </c>
      <c r="B20" s="52" t="s">
        <v>23</v>
      </c>
      <c r="C20" s="52"/>
      <c r="D20" s="53">
        <f>H11/100*E21+H11</f>
        <v>166.66666666666669</v>
      </c>
      <c r="E20" s="54"/>
      <c r="F20" s="9"/>
      <c r="G20" s="9"/>
      <c r="H20" s="55"/>
      <c r="I20" s="56"/>
    </row>
    <row r="21" spans="1:19" ht="16.5" thickBot="1" x14ac:dyDescent="0.3">
      <c r="D21" s="36" t="s">
        <v>15</v>
      </c>
      <c r="E21" s="37">
        <v>0</v>
      </c>
      <c r="F21" s="40" t="s">
        <v>24</v>
      </c>
      <c r="G21" s="41"/>
      <c r="H21" s="42">
        <f>SUM(H17:I20)</f>
        <v>21307.142857142855</v>
      </c>
      <c r="I21" s="43"/>
    </row>
    <row r="24" spans="1:19" x14ac:dyDescent="0.25">
      <c r="F24" s="38"/>
      <c r="G24" s="38"/>
    </row>
    <row r="26" spans="1:19" x14ac:dyDescent="0.25">
      <c r="F26" s="39"/>
      <c r="G26" s="39"/>
    </row>
    <row r="52" spans="6:9" x14ac:dyDescent="0.25">
      <c r="F52" s="44"/>
      <c r="G52" s="44"/>
      <c r="H52" s="44"/>
      <c r="I52" s="44"/>
    </row>
    <row r="53" spans="6:9" x14ac:dyDescent="0.25">
      <c r="F53" s="44"/>
      <c r="G53" s="44"/>
      <c r="H53" s="44"/>
      <c r="I53" s="44"/>
    </row>
  </sheetData>
  <sheetProtection algorithmName="SHA-512" hashValue="WbKibAagoHcWdX3kHs045SA87afJJ8wa16Od3RNccwnluH3vl7xOojFarzLGRCLzOJK18lPpTMeMjHHAlMhFHw==" saltValue="RgV9oi7nTrLUr685y4E09Q==" spinCount="100000" sheet="1" formatCells="0" formatColumns="0" formatRows="0" insertColumns="0" insertRows="0" insertHyperlinks="0" deleteColumns="0" deleteRows="0" sort="0" autoFilter="0" pivotTables="0"/>
  <mergeCells count="29">
    <mergeCell ref="H11:I11"/>
    <mergeCell ref="A1:I2"/>
    <mergeCell ref="A5:I6"/>
    <mergeCell ref="A7:I7"/>
    <mergeCell ref="D9:F9"/>
    <mergeCell ref="H10:I10"/>
    <mergeCell ref="B18:C18"/>
    <mergeCell ref="D18:E18"/>
    <mergeCell ref="F18:G18"/>
    <mergeCell ref="H18:I18"/>
    <mergeCell ref="D13:G13"/>
    <mergeCell ref="B16:C16"/>
    <mergeCell ref="D16:E16"/>
    <mergeCell ref="F16:G16"/>
    <mergeCell ref="H16:I16"/>
    <mergeCell ref="B17:C17"/>
    <mergeCell ref="D17:E17"/>
    <mergeCell ref="F17:G17"/>
    <mergeCell ref="H17:I17"/>
    <mergeCell ref="F21:G21"/>
    <mergeCell ref="H21:I21"/>
    <mergeCell ref="F52:I53"/>
    <mergeCell ref="B19:C19"/>
    <mergeCell ref="D19:E19"/>
    <mergeCell ref="F19:G19"/>
    <mergeCell ref="H19:I19"/>
    <mergeCell ref="B20:C20"/>
    <mergeCell ref="D20:E20"/>
    <mergeCell ref="H20:I20"/>
  </mergeCells>
  <dataValidations count="1">
    <dataValidation type="list" allowBlank="1" showInputMessage="1" showErrorMessage="1" sqref="B19:C19" xr:uid="{8C208FBF-80ED-4D9C-9B06-32D2110149CF}">
      <formula1>$M$8:$M$9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2024-02-28T16:26:35Z</dcterms:created>
  <dcterms:modified xsi:type="dcterms:W3CDTF">2024-02-29T05:19:11Z</dcterms:modified>
</cp:coreProperties>
</file>